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naHejgaardHansen\AppData\Local\Microsoft\Windows\INetCache\Content.Outlook\1G6499OB\"/>
    </mc:Choice>
  </mc:AlternateContent>
  <xr:revisionPtr revIDLastSave="0" documentId="13_ncr:1_{17E6B5FA-F9D5-4185-9B41-FA0ED0568805}" xr6:coauthVersionLast="47" xr6:coauthVersionMax="47" xr10:uidLastSave="{00000000-0000-0000-0000-000000000000}"/>
  <bookViews>
    <workbookView xWindow="-120" yWindow="-120" windowWidth="51840" windowHeight="21120" xr2:uid="{35EE1A54-7AD8-4785-AB1F-A2EE59165B9D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8" i="1"/>
  <c r="B19" i="1"/>
  <c r="E19" i="1" s="1"/>
  <c r="F19" i="1" s="1"/>
  <c r="B14" i="1"/>
  <c r="B20" i="1" s="1"/>
  <c r="G9" i="1"/>
  <c r="E7" i="1"/>
  <c r="F7" i="1" s="1"/>
  <c r="E6" i="1"/>
  <c r="F6" i="1" s="1"/>
  <c r="E5" i="1"/>
  <c r="E4" i="1"/>
  <c r="G11" i="1" l="1"/>
  <c r="G12" i="1"/>
  <c r="G10" i="1"/>
  <c r="G13" i="1"/>
  <c r="E14" i="1"/>
  <c r="F14" i="1" s="1"/>
  <c r="F5" i="1"/>
  <c r="F20" i="1" s="1"/>
  <c r="G14" i="1"/>
  <c r="G15" i="1"/>
  <c r="F22" i="1" l="1"/>
  <c r="F23" i="1"/>
  <c r="G17" i="1"/>
  <c r="G16" i="1"/>
  <c r="G19" i="1"/>
  <c r="G18" i="1"/>
  <c r="E20" i="1"/>
  <c r="G20" i="1" l="1"/>
</calcChain>
</file>

<file path=xl/sharedStrings.xml><?xml version="1.0" encoding="utf-8"?>
<sst xmlns="http://schemas.openxmlformats.org/spreadsheetml/2006/main" count="33" uniqueCount="31">
  <si>
    <t>Dage</t>
  </si>
  <si>
    <t>I alt</t>
  </si>
  <si>
    <t>I alt med moms</t>
  </si>
  <si>
    <t>AC Rate</t>
  </si>
  <si>
    <t>Målerbidrag</t>
  </si>
  <si>
    <t>Fastbidrag m2</t>
  </si>
  <si>
    <t>Januar</t>
  </si>
  <si>
    <t>(60%)</t>
  </si>
  <si>
    <t>Februar</t>
  </si>
  <si>
    <t>Marts</t>
  </si>
  <si>
    <t>April</t>
  </si>
  <si>
    <t>Maj</t>
  </si>
  <si>
    <t>Juni</t>
  </si>
  <si>
    <t>August</t>
  </si>
  <si>
    <t>(40%)</t>
  </si>
  <si>
    <t>September</t>
  </si>
  <si>
    <t>Oktober</t>
  </si>
  <si>
    <t>November</t>
  </si>
  <si>
    <t>Betalt a'conto (8 * aconto beløb) Husk minus foran</t>
  </si>
  <si>
    <t>At betale september til december 2025</t>
  </si>
  <si>
    <t>Rater i 4 mdr.</t>
  </si>
  <si>
    <t>Budetteret Mwh tidligere budget</t>
  </si>
  <si>
    <t>Mwh</t>
  </si>
  <si>
    <t>2025</t>
  </si>
  <si>
    <t>Ca. udregning med 60/40</t>
  </si>
  <si>
    <t>Antal</t>
  </si>
  <si>
    <t>Juli Mwh</t>
  </si>
  <si>
    <t>December Mwh</t>
  </si>
  <si>
    <t>Unit abonnement: Tast 0 eller 1</t>
  </si>
  <si>
    <t>Beløb uden moms</t>
  </si>
  <si>
    <t>Udfyld de blå felter ud fra dit nuværende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</si>
</sst>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2" xfId="0" applyBorder="1"/>
    <xf numFmtId="0" fontId="0" fillId="0" borderId="1" xfId="0" applyBorder="1"/>
    <xf numFmtId="4" fontId="0" fillId="0" borderId="1" xfId="0" applyNumberFormat="1" applyBorder="1"/>
    <xf numFmtId="0" fontId="1" fillId="0" borderId="3" xfId="0" applyFont="1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1" fillId="3" borderId="1" xfId="0" applyFont="1" applyFill="1" applyBorder="1"/>
    <xf numFmtId="0" fontId="0" fillId="3" borderId="6" xfId="0" quotePrefix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1" fillId="4" borderId="1" xfId="0" applyFont="1" applyFill="1" applyBorder="1"/>
    <xf numFmtId="0" fontId="0" fillId="4" borderId="1" xfId="0" quotePrefix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2" xfId="0" applyNumberFormat="1" applyFont="1" applyBorder="1"/>
    <xf numFmtId="4" fontId="0" fillId="0" borderId="3" xfId="0" applyNumberFormat="1" applyBorder="1"/>
    <xf numFmtId="4" fontId="0" fillId="2" borderId="4" xfId="0" applyNumberFormat="1" applyFill="1" applyBorder="1" applyProtection="1">
      <protection locked="0"/>
    </xf>
    <xf numFmtId="3" fontId="0" fillId="0" borderId="5" xfId="0" applyNumberFormat="1" applyBorder="1"/>
    <xf numFmtId="4" fontId="0" fillId="0" borderId="6" xfId="0" applyNumberFormat="1" applyBorder="1"/>
    <xf numFmtId="0" fontId="1" fillId="0" borderId="7" xfId="0" applyFont="1" applyBorder="1"/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4" fontId="1" fillId="0" borderId="1" xfId="0" applyNumberFormat="1" applyFont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3" fontId="1" fillId="0" borderId="0" xfId="0" applyNumberFormat="1" applyFont="1"/>
    <xf numFmtId="0" fontId="2" fillId="2" borderId="0" xfId="0" applyFont="1" applyFill="1"/>
    <xf numFmtId="0" fontId="2" fillId="4" borderId="1" xfId="0" applyFont="1" applyFill="1" applyBorder="1"/>
    <xf numFmtId="0" fontId="3" fillId="4" borderId="1" xfId="0" quotePrefix="1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3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AF07-F051-455C-BEBF-CF6AC4B70C8B}">
  <dimension ref="A1:H28"/>
  <sheetViews>
    <sheetView tabSelected="1" topLeftCell="A2" workbookViewId="0">
      <selection activeCell="H16" sqref="H16"/>
    </sheetView>
  </sheetViews>
  <sheetFormatPr defaultRowHeight="15" x14ac:dyDescent="0.25"/>
  <cols>
    <col min="1" max="1" width="51" bestFit="1" customWidth="1"/>
    <col min="2" max="2" width="6" bestFit="1" customWidth="1"/>
    <col min="4" max="4" width="17.42578125" bestFit="1" customWidth="1"/>
    <col min="6" max="6" width="14.85546875" bestFit="1" customWidth="1"/>
    <col min="8" max="8" width="12" bestFit="1" customWidth="1"/>
  </cols>
  <sheetData>
    <row r="1" spans="1:7" ht="18.75" x14ac:dyDescent="0.3">
      <c r="A1" s="33" t="s">
        <v>23</v>
      </c>
      <c r="B1" s="1"/>
      <c r="C1" s="1"/>
      <c r="D1" s="1"/>
      <c r="E1" s="2"/>
      <c r="F1" s="2"/>
      <c r="G1" s="3"/>
    </row>
    <row r="2" spans="1:7" ht="15.75" x14ac:dyDescent="0.25">
      <c r="A2" s="32" t="s">
        <v>24</v>
      </c>
      <c r="B2" s="1"/>
      <c r="C2" s="1"/>
      <c r="D2" s="1"/>
      <c r="E2" s="2"/>
      <c r="F2" s="2"/>
      <c r="G2" s="3"/>
    </row>
    <row r="3" spans="1:7" x14ac:dyDescent="0.25">
      <c r="A3" s="1"/>
      <c r="B3" s="1" t="s">
        <v>25</v>
      </c>
      <c r="C3" s="1" t="s">
        <v>0</v>
      </c>
      <c r="D3" s="1" t="s">
        <v>29</v>
      </c>
      <c r="E3" s="28" t="s">
        <v>1</v>
      </c>
      <c r="F3" s="2" t="s">
        <v>2</v>
      </c>
      <c r="G3" s="4" t="s">
        <v>3</v>
      </c>
    </row>
    <row r="4" spans="1:7" ht="15.75" thickBot="1" x14ac:dyDescent="0.3">
      <c r="A4" s="1" t="s">
        <v>4</v>
      </c>
      <c r="B4" s="5">
        <v>1</v>
      </c>
      <c r="C4" s="6"/>
      <c r="D4" s="6">
        <v>425</v>
      </c>
      <c r="E4" s="7">
        <f>D4*B4</f>
        <v>425</v>
      </c>
      <c r="F4" s="7">
        <v>531.25</v>
      </c>
      <c r="G4" s="3"/>
    </row>
    <row r="5" spans="1:7" ht="15.75" thickBot="1" x14ac:dyDescent="0.3">
      <c r="A5" s="8" t="s">
        <v>5</v>
      </c>
      <c r="B5" s="9">
        <v>100</v>
      </c>
      <c r="C5" s="10">
        <v>212</v>
      </c>
      <c r="D5" s="6">
        <v>25</v>
      </c>
      <c r="E5" s="7">
        <f>(B5*D5)/365*212</f>
        <v>1452.0547945205478</v>
      </c>
      <c r="F5" s="7">
        <f>E5*1.25</f>
        <v>1815.0684931506848</v>
      </c>
      <c r="G5" s="3"/>
    </row>
    <row r="6" spans="1:7" ht="15.75" thickBot="1" x14ac:dyDescent="0.3">
      <c r="A6" s="8" t="s">
        <v>5</v>
      </c>
      <c r="B6" s="9">
        <v>100</v>
      </c>
      <c r="C6" s="10">
        <v>153</v>
      </c>
      <c r="D6" s="6">
        <v>30</v>
      </c>
      <c r="E6" s="7">
        <f>(D6*B6)/365*C6</f>
        <v>1257.5342465753426</v>
      </c>
      <c r="F6" s="7">
        <f>E6*1.25</f>
        <v>1571.9178082191784</v>
      </c>
      <c r="G6" s="3"/>
    </row>
    <row r="7" spans="1:7" ht="15.75" thickBot="1" x14ac:dyDescent="0.3">
      <c r="A7" s="8" t="s">
        <v>28</v>
      </c>
      <c r="B7" s="9">
        <v>1</v>
      </c>
      <c r="C7" s="10"/>
      <c r="D7" s="6">
        <v>1600</v>
      </c>
      <c r="E7" s="7">
        <f>D7*B7</f>
        <v>1600</v>
      </c>
      <c r="F7" s="7">
        <f>E7*1.25</f>
        <v>2000</v>
      </c>
      <c r="G7" s="3"/>
    </row>
    <row r="8" spans="1:7" x14ac:dyDescent="0.25">
      <c r="A8" s="11" t="s">
        <v>6</v>
      </c>
      <c r="B8" s="12" t="s">
        <v>7</v>
      </c>
      <c r="C8" s="13"/>
      <c r="D8" s="13">
        <v>660</v>
      </c>
      <c r="E8" s="14"/>
      <c r="F8" s="14"/>
      <c r="G8" s="3">
        <f>-$F$21/8</f>
        <v>1100</v>
      </c>
    </row>
    <row r="9" spans="1:7" x14ac:dyDescent="0.25">
      <c r="A9" s="11" t="s">
        <v>8</v>
      </c>
      <c r="B9" s="13"/>
      <c r="C9" s="13"/>
      <c r="D9" s="13">
        <v>660</v>
      </c>
      <c r="E9" s="14"/>
      <c r="F9" s="14"/>
      <c r="G9" s="3">
        <f t="shared" ref="G9:G15" si="0">-$F$21/8</f>
        <v>1100</v>
      </c>
    </row>
    <row r="10" spans="1:7" x14ac:dyDescent="0.25">
      <c r="A10" s="11" t="s">
        <v>9</v>
      </c>
      <c r="B10" s="13"/>
      <c r="C10" s="13"/>
      <c r="D10" s="13">
        <v>660</v>
      </c>
      <c r="E10" s="14"/>
      <c r="F10" s="14"/>
      <c r="G10" s="3">
        <f t="shared" si="0"/>
        <v>1100</v>
      </c>
    </row>
    <row r="11" spans="1:7" x14ac:dyDescent="0.25">
      <c r="A11" s="11" t="s">
        <v>10</v>
      </c>
      <c r="B11" s="13"/>
      <c r="C11" s="13"/>
      <c r="D11" s="13">
        <v>660</v>
      </c>
      <c r="E11" s="14"/>
      <c r="F11" s="14"/>
      <c r="G11" s="3">
        <f t="shared" si="0"/>
        <v>1100</v>
      </c>
    </row>
    <row r="12" spans="1:7" x14ac:dyDescent="0.25">
      <c r="A12" s="11" t="s">
        <v>11</v>
      </c>
      <c r="B12" s="13"/>
      <c r="C12" s="13"/>
      <c r="D12" s="13">
        <v>660</v>
      </c>
      <c r="E12" s="14"/>
      <c r="F12" s="14"/>
      <c r="G12" s="3">
        <f t="shared" si="0"/>
        <v>1100</v>
      </c>
    </row>
    <row r="13" spans="1:7" x14ac:dyDescent="0.25">
      <c r="A13" s="11" t="s">
        <v>12</v>
      </c>
      <c r="B13" s="13"/>
      <c r="C13" s="13"/>
      <c r="D13" s="13">
        <v>660</v>
      </c>
      <c r="E13" s="14"/>
      <c r="F13" s="14"/>
      <c r="G13" s="3">
        <f t="shared" si="0"/>
        <v>1100</v>
      </c>
    </row>
    <row r="14" spans="1:7" x14ac:dyDescent="0.25">
      <c r="A14" s="11" t="s">
        <v>26</v>
      </c>
      <c r="B14" s="13">
        <f>A26*60/100</f>
        <v>9</v>
      </c>
      <c r="C14" s="13"/>
      <c r="D14" s="13">
        <v>660</v>
      </c>
      <c r="E14" s="14">
        <f>D14*B14</f>
        <v>5940</v>
      </c>
      <c r="F14" s="14">
        <f>E14*1.25</f>
        <v>7425</v>
      </c>
      <c r="G14" s="3">
        <f t="shared" si="0"/>
        <v>1100</v>
      </c>
    </row>
    <row r="15" spans="1:7" x14ac:dyDescent="0.25">
      <c r="A15" s="15" t="s">
        <v>13</v>
      </c>
      <c r="B15" s="16" t="s">
        <v>14</v>
      </c>
      <c r="C15" s="17"/>
      <c r="D15" s="17">
        <v>1380</v>
      </c>
      <c r="E15" s="18"/>
      <c r="F15" s="18"/>
      <c r="G15" s="3">
        <f t="shared" si="0"/>
        <v>1100</v>
      </c>
    </row>
    <row r="16" spans="1:7" x14ac:dyDescent="0.25">
      <c r="A16" s="15" t="s">
        <v>15</v>
      </c>
      <c r="B16" s="17"/>
      <c r="C16" s="17"/>
      <c r="D16" s="17">
        <v>1380</v>
      </c>
      <c r="E16" s="18"/>
      <c r="F16" s="18"/>
      <c r="G16" s="3">
        <f>$F$22/4</f>
        <v>3723.3090753424658</v>
      </c>
    </row>
    <row r="17" spans="1:8" x14ac:dyDescent="0.25">
      <c r="A17" s="15" t="s">
        <v>16</v>
      </c>
      <c r="B17" s="17"/>
      <c r="C17" s="17"/>
      <c r="D17" s="17">
        <v>1380</v>
      </c>
      <c r="E17" s="18"/>
      <c r="F17" s="18"/>
      <c r="G17" s="3">
        <f t="shared" ref="G17:G19" si="1">$F$22/4</f>
        <v>3723.3090753424658</v>
      </c>
    </row>
    <row r="18" spans="1:8" x14ac:dyDescent="0.25">
      <c r="A18" s="15" t="s">
        <v>17</v>
      </c>
      <c r="B18" s="17"/>
      <c r="C18" s="17"/>
      <c r="D18" s="17">
        <v>1380</v>
      </c>
      <c r="E18" s="18"/>
      <c r="F18" s="18"/>
      <c r="G18" s="3">
        <f t="shared" si="1"/>
        <v>3723.3090753424658</v>
      </c>
    </row>
    <row r="19" spans="1:8" x14ac:dyDescent="0.25">
      <c r="A19" s="15" t="s">
        <v>27</v>
      </c>
      <c r="B19" s="17">
        <f>A26*40/100</f>
        <v>6</v>
      </c>
      <c r="C19" s="17"/>
      <c r="D19" s="17">
        <v>1380</v>
      </c>
      <c r="E19" s="18">
        <f>B19*D19</f>
        <v>8280</v>
      </c>
      <c r="F19" s="18">
        <f>E19*1.25</f>
        <v>10350</v>
      </c>
      <c r="G19" s="3">
        <f t="shared" si="1"/>
        <v>3723.3090753424658</v>
      </c>
      <c r="H19" s="25"/>
    </row>
    <row r="20" spans="1:8" ht="15.75" thickBot="1" x14ac:dyDescent="0.3">
      <c r="A20" s="1" t="s">
        <v>1</v>
      </c>
      <c r="B20" s="1">
        <f>B14+B19</f>
        <v>15</v>
      </c>
      <c r="C20" s="1"/>
      <c r="D20" s="1"/>
      <c r="E20" s="2">
        <f>SUM(E4:E19)</f>
        <v>18954.589041095889</v>
      </c>
      <c r="F20" s="19">
        <f>SUM(F4:F19)</f>
        <v>23693.236301369863</v>
      </c>
      <c r="G20" s="3">
        <f>SUM(G8:G19)</f>
        <v>23693.236301369863</v>
      </c>
      <c r="H20" s="30"/>
    </row>
    <row r="21" spans="1:8" ht="15.75" thickBot="1" x14ac:dyDescent="0.3">
      <c r="A21" s="1" t="s">
        <v>18</v>
      </c>
      <c r="B21" s="6"/>
      <c r="C21" s="6"/>
      <c r="D21" s="6"/>
      <c r="E21" s="20"/>
      <c r="F21" s="21">
        <f>-8*1100</f>
        <v>-8800</v>
      </c>
      <c r="G21" s="22"/>
    </row>
    <row r="22" spans="1:8" x14ac:dyDescent="0.25">
      <c r="A22" s="1" t="s">
        <v>19</v>
      </c>
      <c r="B22" s="6"/>
      <c r="C22" s="6"/>
      <c r="D22" s="6"/>
      <c r="E22" s="7"/>
      <c r="F22" s="23">
        <f>SUM(F20:F21)</f>
        <v>14893.236301369863</v>
      </c>
      <c r="G22" s="3"/>
    </row>
    <row r="23" spans="1:8" ht="18.75" x14ac:dyDescent="0.3">
      <c r="A23" s="34" t="s">
        <v>20</v>
      </c>
      <c r="B23" s="34"/>
      <c r="C23" s="34"/>
      <c r="D23" s="34"/>
      <c r="E23" s="35"/>
      <c r="F23" s="35">
        <f>F22/4</f>
        <v>3723.3090753424658</v>
      </c>
      <c r="G23" s="36"/>
    </row>
    <row r="24" spans="1:8" x14ac:dyDescent="0.25">
      <c r="A24" s="24"/>
      <c r="B24" s="25"/>
      <c r="C24" s="25"/>
      <c r="D24" s="25"/>
      <c r="E24" s="26"/>
      <c r="F24" s="26"/>
      <c r="G24" s="27"/>
    </row>
    <row r="25" spans="1:8" ht="15.75" thickBot="1" x14ac:dyDescent="0.3">
      <c r="A25" s="24" t="s">
        <v>21</v>
      </c>
      <c r="G25" s="27"/>
    </row>
    <row r="26" spans="1:8" ht="15.75" thickBot="1" x14ac:dyDescent="0.3">
      <c r="A26" s="29">
        <v>15</v>
      </c>
      <c r="B26" s="25" t="s">
        <v>22</v>
      </c>
      <c r="G26" s="27"/>
    </row>
    <row r="28" spans="1:8" ht="15.75" x14ac:dyDescent="0.25">
      <c r="A28" s="31" t="s">
        <v>30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Hejgaard Hansen</dc:creator>
  <cp:lastModifiedBy>Tina Hejgaard Hansen</cp:lastModifiedBy>
  <dcterms:created xsi:type="dcterms:W3CDTF">2025-05-07T07:53:39Z</dcterms:created>
  <dcterms:modified xsi:type="dcterms:W3CDTF">2025-07-10T10:55:02Z</dcterms:modified>
</cp:coreProperties>
</file>